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920" windowHeight="100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F52" i="1"/>
  <c r="G52" i="1"/>
  <c r="H52" i="1"/>
  <c r="I52" i="1"/>
  <c r="J52" i="1"/>
  <c r="K52" i="1"/>
  <c r="L52" i="1"/>
  <c r="M52" i="1"/>
  <c r="N52" i="1"/>
  <c r="E80" i="1"/>
  <c r="F80" i="1"/>
  <c r="F82" i="1" s="1"/>
  <c r="F84" i="1" s="1"/>
  <c r="G80" i="1"/>
  <c r="H80" i="1"/>
  <c r="I80" i="1"/>
  <c r="J80" i="1"/>
  <c r="J82" i="1" s="1"/>
  <c r="J84" i="1" s="1"/>
  <c r="K80" i="1"/>
  <c r="L80" i="1"/>
  <c r="M80" i="1"/>
  <c r="N80" i="1"/>
  <c r="N82" i="1" s="1"/>
  <c r="N84" i="1" s="1"/>
  <c r="E82" i="1"/>
  <c r="G82" i="1"/>
  <c r="H82" i="1"/>
  <c r="H84" i="1" s="1"/>
  <c r="I82" i="1"/>
  <c r="K82" i="1"/>
  <c r="L82" i="1"/>
  <c r="L84" i="1" s="1"/>
  <c r="M82" i="1"/>
  <c r="M84" i="1" s="1"/>
  <c r="E84" i="1"/>
  <c r="G84" i="1"/>
  <c r="I84" i="1"/>
  <c r="K84" i="1"/>
</calcChain>
</file>

<file path=xl/comments1.xml><?xml version="1.0" encoding="utf-8"?>
<comments xmlns="http://schemas.openxmlformats.org/spreadsheetml/2006/main">
  <authors>
    <author>Thomas Bilodeau</author>
  </authors>
  <commentList>
    <comment ref="G78" authorId="0">
      <text>
        <r>
          <rPr>
            <b/>
            <sz val="8"/>
            <color indexed="81"/>
            <rFont val="Tahoma"/>
            <family val="2"/>
          </rPr>
          <t>s/b $11K in 2002</t>
        </r>
      </text>
    </comment>
  </commentList>
</comments>
</file>

<file path=xl/sharedStrings.xml><?xml version="1.0" encoding="utf-8"?>
<sst xmlns="http://schemas.openxmlformats.org/spreadsheetml/2006/main" count="105" uniqueCount="98">
  <si>
    <t>SOCIETY FOR CREATIVE ANACHRONISM INC.</t>
  </si>
  <si>
    <t>Actuals</t>
  </si>
  <si>
    <t>Actual</t>
  </si>
  <si>
    <t>Budget</t>
  </si>
  <si>
    <t xml:space="preserve">Actual </t>
  </si>
  <si>
    <t>REVENUES</t>
  </si>
  <si>
    <t>2001</t>
  </si>
  <si>
    <t>2002</t>
  </si>
  <si>
    <t>2003</t>
  </si>
  <si>
    <t>2004</t>
  </si>
  <si>
    <t>2005</t>
  </si>
  <si>
    <t xml:space="preserve">2006 </t>
  </si>
  <si>
    <t>2007</t>
  </si>
  <si>
    <t>2008</t>
  </si>
  <si>
    <t>2009</t>
  </si>
  <si>
    <t>2010</t>
  </si>
  <si>
    <t>MEMBERSHIP REVENUES</t>
  </si>
  <si>
    <t>Membership fees from all classes of membership in SCA. Inc.  &amp; Affliates</t>
  </si>
  <si>
    <t xml:space="preserve">T.I. subscriptions income - purchased separately. </t>
  </si>
  <si>
    <t xml:space="preserve">C.A. subscriptions income - purchased separately. </t>
  </si>
  <si>
    <t xml:space="preserve">Board Minutes subscriptions income - purchased separately. </t>
  </si>
  <si>
    <t>Additional /optional 3rd class postage.</t>
  </si>
  <si>
    <t>Postage differential from upgrades  to 1st class mail for all subscriptions.</t>
  </si>
  <si>
    <t>Donations</t>
  </si>
  <si>
    <t>Non Member Surcharge Fees</t>
  </si>
  <si>
    <t>SUBTOTAL: MEMBERSHIP RELATED REVENUE</t>
  </si>
  <si>
    <t>OTHER REVENUE</t>
  </si>
  <si>
    <t>SCA Stock Clerk inventory sales income.</t>
  </si>
  <si>
    <t>Income from sales of advertising space in T.I.</t>
  </si>
  <si>
    <t>Income from Additionally Insured certificates purchased by branches.</t>
  </si>
  <si>
    <t>Income from sales of SCA branded e-mail addresses. (Known World Mail)</t>
  </si>
  <si>
    <t>Interest/Dividend Income</t>
  </si>
  <si>
    <t>Revenues for lawsuit recovery on lawsuits where money is owed to the SCA.</t>
  </si>
  <si>
    <t>Loss due to bounced checks.</t>
  </si>
  <si>
    <t>SUBTOTAL: OTHER REVENUES</t>
  </si>
  <si>
    <t>TOTAL REVENUES</t>
  </si>
  <si>
    <t>EXPENDITURES</t>
  </si>
  <si>
    <t>SUBSCRIPTION RELATED EXPENSES</t>
  </si>
  <si>
    <t>Kingdom newsletter stipends paid to kingdoms.</t>
  </si>
  <si>
    <t>Tournaments Illuminated</t>
  </si>
  <si>
    <t>Compleat Anachronist</t>
  </si>
  <si>
    <t>SUTOTAL: SUBSCRIPTION RELATED EXPENSES</t>
  </si>
  <si>
    <t>STOCK CLERK EXPENSES</t>
  </si>
  <si>
    <t>CORPORATE/SOCIETY OFFICER EXPENSES</t>
  </si>
  <si>
    <t>President - office/travel expenses</t>
  </si>
  <si>
    <t>Marketing Deputy</t>
  </si>
  <si>
    <t>Treasurer - office/travel expenses</t>
  </si>
  <si>
    <t>Society Seneschal - Office/travel expenses</t>
  </si>
  <si>
    <t>Executive Assistant - Office/Travel expenses</t>
  </si>
  <si>
    <t>Society Exchequer - Office/Travel expenses</t>
  </si>
  <si>
    <t>Chronicler - Office/Travel expenses</t>
  </si>
  <si>
    <t>Marshal - Office/Travel expenses</t>
  </si>
  <si>
    <t>Arts &amp; Sciences - Office/Travel expenses</t>
  </si>
  <si>
    <t>Librarian/Archivist - Office/Travel expenses</t>
  </si>
  <si>
    <t>Chirurgeon - Office/Travel expenses</t>
  </si>
  <si>
    <t>Officer retreats and strategic planning sessions.</t>
  </si>
  <si>
    <t>SUBTOTAL: CORPORATE/SOCIETY OFFICER EXPENSES</t>
  </si>
  <si>
    <t>BOARD OF DIRECTORS EXPENSES</t>
  </si>
  <si>
    <t>BoD meetings, including travel, meals, hotel, conference calls</t>
  </si>
  <si>
    <t>Board Members - General expenses:Telephone, office supplies, postage, travel</t>
  </si>
  <si>
    <t>SUBTOTAL: BOARD OF DIRECTERS</t>
  </si>
  <si>
    <t>CORPRATE OFFICE EXPENSES</t>
  </si>
  <si>
    <t xml:space="preserve">Salaries, stipends, payroll taxes, employee benefits, etc. </t>
  </si>
  <si>
    <t>Corporate rent, utilities, telephone</t>
  </si>
  <si>
    <t xml:space="preserve">Office supplies, office equipment, maintainance contracts </t>
  </si>
  <si>
    <t xml:space="preserve">Corporate office printing expenses.  Membership cards, renewal notices, etc..  </t>
  </si>
  <si>
    <t>Corporate office postage expenses.  Membership cards, renewal notices, etc.</t>
  </si>
  <si>
    <t xml:space="preserve">Local travel for the corporate office. </t>
  </si>
  <si>
    <t>Bank/Credit Card fees</t>
  </si>
  <si>
    <t>Corporate Licensing fees required to register to do business in other states..</t>
  </si>
  <si>
    <t>Corporate Office property taxes.</t>
  </si>
  <si>
    <t xml:space="preserve">Legal services </t>
  </si>
  <si>
    <t>Grant Writing Committee</t>
  </si>
  <si>
    <t>2010 SCA Census Project</t>
  </si>
  <si>
    <t>Bone Book Purchases</t>
  </si>
  <si>
    <t>Background Checks</t>
  </si>
  <si>
    <t>Computer hardware, software, database management, comuter systems support, web hosting</t>
  </si>
  <si>
    <t>Accounting &amp; bookkeeping services, Internal controls/audits</t>
  </si>
  <si>
    <t>To perform risk management audits at major events</t>
  </si>
  <si>
    <t>Insurance - General, Equestrian, Property, International, additional insurance certificates</t>
  </si>
  <si>
    <t>Capital Expenditures - Computer Hardware</t>
  </si>
  <si>
    <t>Unrealized gain/losses, Gain/Loss Sale of Stock, Investment fees</t>
  </si>
  <si>
    <t>SUBTOTAL: CORPORATE OFFICE EXPENSES</t>
  </si>
  <si>
    <t>TOTAL EXPENDITURES</t>
  </si>
  <si>
    <t>NET INCOME/LOSS</t>
  </si>
  <si>
    <t>Laurel (one time expense- booked travel to Lochac via corporate office)</t>
  </si>
  <si>
    <t xml:space="preserve">Some of the decrease is due to kingdoms not sending in the NMS when due. </t>
  </si>
  <si>
    <t>Known World Handbook wasn't ready when originally estimated.</t>
  </si>
  <si>
    <t>Decrease due to Reserved monies in the Investment account being used for legal fees</t>
  </si>
  <si>
    <t>Cost of printing and mailing increased during the year. Cost of subscription just increased in July.</t>
  </si>
  <si>
    <t>Office dropped.</t>
  </si>
  <si>
    <t>Society and Corporate Officers meeting in Milpitas</t>
  </si>
  <si>
    <t xml:space="preserve">Budgeted for 3 in-person BoD meetings and one conference call. Had to have a 4th in-person meeting. </t>
  </si>
  <si>
    <t xml:space="preserve">Rising costs and stock needing to be replenished sooner than anticipated. </t>
  </si>
  <si>
    <t xml:space="preserve">This covers both the lawsuit plus the formation of the subsidiaries. </t>
  </si>
  <si>
    <t>FINAL 2010 BUDGET &amp; ACTUAL</t>
  </si>
  <si>
    <t xml:space="preserve">NOTES FOR 2010 </t>
  </si>
  <si>
    <t>Unrealized gain of stock - decreases the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</si>
</sst>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2"/>
      <name val="Cambria"/>
      <family val="1"/>
    </font>
    <font>
      <b/>
      <u/>
      <sz val="10"/>
      <name val="Cambria"/>
      <family val="1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40" fontId="3" fillId="0" borderId="0" xfId="0" applyNumberFormat="1" applyFont="1" applyFill="1" applyBorder="1" applyAlignment="1"/>
    <xf numFmtId="40" fontId="4" fillId="0" borderId="0" xfId="0" applyNumberFormat="1" applyFont="1" applyFill="1" applyBorder="1" applyAlignment="1"/>
    <xf numFmtId="40" fontId="5" fillId="0" borderId="0" xfId="2" applyNumberFormat="1" applyFont="1" applyFill="1" applyBorder="1"/>
    <xf numFmtId="0" fontId="5" fillId="0" borderId="0" xfId="0" quotePrefix="1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40" fontId="5" fillId="0" borderId="0" xfId="0" applyNumberFormat="1" applyFont="1" applyFill="1" applyBorder="1"/>
    <xf numFmtId="40" fontId="3" fillId="0" borderId="0" xfId="2" applyNumberFormat="1" applyFont="1" applyFill="1" applyBorder="1" applyAlignment="1"/>
    <xf numFmtId="40" fontId="4" fillId="0" borderId="0" xfId="2" applyNumberFormat="1" applyFont="1" applyFill="1" applyBorder="1" applyAlignment="1"/>
    <xf numFmtId="164" fontId="4" fillId="0" borderId="0" xfId="2" quotePrefix="1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 wrapText="1"/>
    </xf>
    <xf numFmtId="40" fontId="5" fillId="0" borderId="0" xfId="0" applyNumberFormat="1" applyFont="1" applyFill="1" applyBorder="1" applyAlignment="1"/>
    <xf numFmtId="40" fontId="4" fillId="0" borderId="0" xfId="2" applyNumberFormat="1" applyFont="1" applyFill="1" applyBorder="1" applyAlignment="1">
      <alignment horizontal="center"/>
    </xf>
    <xf numFmtId="40" fontId="4" fillId="0" borderId="0" xfId="2" applyNumberFormat="1" applyFont="1" applyFill="1" applyBorder="1" applyAlignment="1">
      <alignment horizontal="center" wrapText="1"/>
    </xf>
    <xf numFmtId="49" fontId="4" fillId="2" borderId="0" xfId="0" applyNumberFormat="1" applyFont="1" applyFill="1" applyBorder="1" applyAlignment="1">
      <alignment horizontal="center" wrapText="1"/>
    </xf>
    <xf numFmtId="40" fontId="6" fillId="0" borderId="1" xfId="0" applyNumberFormat="1" applyFont="1" applyFill="1" applyBorder="1" applyAlignment="1"/>
    <xf numFmtId="40" fontId="4" fillId="0" borderId="1" xfId="0" applyNumberFormat="1" applyFont="1" applyFill="1" applyBorder="1" applyAlignment="1"/>
    <xf numFmtId="49" fontId="4" fillId="0" borderId="0" xfId="0" applyNumberFormat="1" applyFont="1" applyFill="1" applyBorder="1" applyAlignment="1">
      <alignment horizontal="center"/>
    </xf>
    <xf numFmtId="49" fontId="4" fillId="0" borderId="0" xfId="0" quotePrefix="1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0" fontId="6" fillId="0" borderId="0" xfId="0" applyNumberFormat="1" applyFont="1" applyFill="1" applyBorder="1" applyAlignment="1"/>
    <xf numFmtId="40" fontId="4" fillId="0" borderId="0" xfId="2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2" borderId="0" xfId="0" applyFont="1" applyFill="1" applyBorder="1"/>
    <xf numFmtId="40" fontId="5" fillId="0" borderId="0" xfId="0" applyNumberFormat="1" applyFont="1" applyFill="1" applyBorder="1" applyAlignment="1" applyProtection="1"/>
    <xf numFmtId="43" fontId="5" fillId="0" borderId="0" xfId="1" applyFont="1" applyFill="1" applyBorder="1"/>
    <xf numFmtId="43" fontId="5" fillId="2" borderId="0" xfId="1" applyFont="1" applyFill="1" applyBorder="1"/>
    <xf numFmtId="40" fontId="5" fillId="0" borderId="0" xfId="0" quotePrefix="1" applyNumberFormat="1" applyFont="1" applyFill="1" applyBorder="1" applyAlignment="1"/>
    <xf numFmtId="43" fontId="4" fillId="0" borderId="2" xfId="1" applyFont="1" applyFill="1" applyBorder="1"/>
    <xf numFmtId="43" fontId="4" fillId="2" borderId="2" xfId="1" applyFont="1" applyFill="1" applyBorder="1"/>
    <xf numFmtId="43" fontId="4" fillId="0" borderId="0" xfId="1" applyFont="1" applyFill="1" applyBorder="1"/>
    <xf numFmtId="43" fontId="4" fillId="2" borderId="0" xfId="1" applyFont="1" applyFill="1" applyBorder="1"/>
    <xf numFmtId="40" fontId="5" fillId="0" borderId="1" xfId="0" applyNumberFormat="1" applyFont="1" applyFill="1" applyBorder="1" applyAlignment="1"/>
    <xf numFmtId="40" fontId="7" fillId="0" borderId="0" xfId="0" applyNumberFormat="1" applyFont="1" applyFill="1" applyBorder="1" applyAlignment="1"/>
    <xf numFmtId="0" fontId="5" fillId="0" borderId="0" xfId="0" applyFont="1" applyFill="1" applyBorder="1" applyAlignment="1"/>
    <xf numFmtId="40" fontId="5" fillId="0" borderId="2" xfId="2" applyNumberFormat="1" applyFont="1" applyFill="1" applyBorder="1"/>
    <xf numFmtId="40" fontId="5" fillId="2" borderId="2" xfId="2" applyNumberFormat="1" applyFont="1" applyFill="1" applyBorder="1"/>
    <xf numFmtId="0" fontId="2" fillId="0" borderId="0" xfId="1" applyNumberFormat="1" applyFont="1" applyAlignment="1">
      <alignment horizontal="center" wrapText="1"/>
    </xf>
    <xf numFmtId="40" fontId="0" fillId="0" borderId="0" xfId="1" applyNumberFormat="1" applyFont="1"/>
    <xf numFmtId="40" fontId="2" fillId="0" borderId="2" xfId="1" applyNumberFormat="1" applyFont="1" applyBorder="1"/>
    <xf numFmtId="40" fontId="1" fillId="0" borderId="2" xfId="1" applyNumberFormat="1" applyFont="1" applyBorder="1"/>
    <xf numFmtId="49" fontId="4" fillId="0" borderId="1" xfId="0" applyNumberFormat="1" applyFont="1" applyFill="1" applyBorder="1" applyAlignment="1">
      <alignment horizontal="center"/>
    </xf>
    <xf numFmtId="49" fontId="4" fillId="0" borderId="1" xfId="0" quotePrefix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2" fillId="0" borderId="1" xfId="1" applyNumberFormat="1" applyFont="1" applyBorder="1" applyAlignment="1">
      <alignment horizontal="center" wrapText="1"/>
    </xf>
    <xf numFmtId="43" fontId="0" fillId="0" borderId="0" xfId="1" applyNumberFormat="1" applyFont="1"/>
    <xf numFmtId="44" fontId="0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5"/>
  <sheetViews>
    <sheetView tabSelected="1" zoomScale="90" zoomScaleNormal="90" workbookViewId="0">
      <pane xSplit="4" topLeftCell="H1" activePane="topRight" state="frozen"/>
      <selection pane="topRight" activeCell="P79" sqref="P79"/>
    </sheetView>
  </sheetViews>
  <sheetFormatPr defaultRowHeight="15" x14ac:dyDescent="0.25"/>
  <cols>
    <col min="1" max="1" width="4.28515625" customWidth="1"/>
    <col min="2" max="2" width="5.85546875" customWidth="1"/>
    <col min="3" max="3" width="4.7109375" customWidth="1"/>
    <col min="4" max="4" width="57.140625" customWidth="1"/>
    <col min="5" max="6" width="12.42578125" customWidth="1"/>
    <col min="7" max="13" width="14.140625" customWidth="1"/>
    <col min="14" max="14" width="14.140625" bestFit="1" customWidth="1"/>
    <col min="15" max="15" width="15" style="39" bestFit="1" customWidth="1"/>
  </cols>
  <sheetData>
    <row r="1" spans="1:16" ht="18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4"/>
      <c r="K1" s="5"/>
      <c r="L1" s="5"/>
      <c r="M1" s="6"/>
      <c r="N1" s="6"/>
    </row>
    <row r="2" spans="1:16" ht="18" x14ac:dyDescent="0.25">
      <c r="A2" s="7" t="s">
        <v>95</v>
      </c>
      <c r="B2" s="8"/>
      <c r="C2" s="8"/>
      <c r="D2" s="8"/>
      <c r="E2" s="3"/>
      <c r="F2" s="9"/>
      <c r="G2" s="9"/>
      <c r="H2" s="9"/>
      <c r="I2" s="9"/>
      <c r="J2" s="3"/>
      <c r="K2" s="10"/>
      <c r="L2" s="10"/>
      <c r="M2" s="6"/>
      <c r="N2" s="10"/>
    </row>
    <row r="3" spans="1:16" x14ac:dyDescent="0.25">
      <c r="A3" s="11"/>
      <c r="B3" s="11"/>
      <c r="C3" s="11"/>
      <c r="D3" s="11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3" t="s">
        <v>2</v>
      </c>
      <c r="K3" s="12" t="s">
        <v>2</v>
      </c>
      <c r="L3" s="12" t="s">
        <v>2</v>
      </c>
      <c r="M3" s="12" t="s">
        <v>4</v>
      </c>
      <c r="N3" s="14" t="s">
        <v>3</v>
      </c>
      <c r="O3" s="38" t="s">
        <v>2</v>
      </c>
    </row>
    <row r="4" spans="1:16" ht="39.75" thickBot="1" x14ac:dyDescent="0.3">
      <c r="A4" s="15" t="s">
        <v>5</v>
      </c>
      <c r="B4" s="16"/>
      <c r="C4" s="16"/>
      <c r="D4" s="2"/>
      <c r="E4" s="42" t="s">
        <v>6</v>
      </c>
      <c r="F4" s="42" t="s">
        <v>7</v>
      </c>
      <c r="G4" s="42" t="s">
        <v>8</v>
      </c>
      <c r="H4" s="42" t="s">
        <v>9</v>
      </c>
      <c r="I4" s="42" t="s">
        <v>10</v>
      </c>
      <c r="J4" s="43" t="s">
        <v>11</v>
      </c>
      <c r="K4" s="44" t="s">
        <v>12</v>
      </c>
      <c r="L4" s="44" t="s">
        <v>13</v>
      </c>
      <c r="M4" s="44" t="s">
        <v>14</v>
      </c>
      <c r="N4" s="45" t="s">
        <v>15</v>
      </c>
      <c r="O4" s="46">
        <v>2010</v>
      </c>
      <c r="P4" s="19" t="s">
        <v>96</v>
      </c>
    </row>
    <row r="5" spans="1:16" ht="15.75" x14ac:dyDescent="0.25">
      <c r="A5" s="20"/>
      <c r="B5" s="2"/>
      <c r="C5" s="2"/>
      <c r="D5" s="2"/>
      <c r="E5" s="17"/>
      <c r="F5" s="17"/>
      <c r="G5" s="17"/>
      <c r="H5" s="17"/>
      <c r="I5" s="17"/>
      <c r="J5" s="18"/>
      <c r="K5" s="19"/>
      <c r="L5" s="19"/>
      <c r="M5" s="19"/>
      <c r="N5" s="14"/>
    </row>
    <row r="6" spans="1:16" ht="15.75" x14ac:dyDescent="0.25">
      <c r="A6" s="20" t="s">
        <v>16</v>
      </c>
      <c r="B6" s="11"/>
      <c r="C6" s="11"/>
      <c r="D6" s="11"/>
      <c r="E6" s="21"/>
      <c r="F6" s="21"/>
      <c r="G6" s="21"/>
      <c r="H6" s="21"/>
      <c r="I6" s="21"/>
      <c r="J6" s="21"/>
      <c r="K6" s="22"/>
      <c r="L6" s="22"/>
      <c r="M6" s="23"/>
      <c r="N6" s="24"/>
    </row>
    <row r="7" spans="1:16" x14ac:dyDescent="0.25">
      <c r="A7" s="2"/>
      <c r="B7" s="25" t="s">
        <v>17</v>
      </c>
      <c r="C7" s="25"/>
      <c r="D7" s="25"/>
      <c r="E7" s="26">
        <v>750701.2</v>
      </c>
      <c r="F7" s="26">
        <v>797065.66</v>
      </c>
      <c r="G7" s="26">
        <v>969297.52</v>
      </c>
      <c r="H7" s="26">
        <v>850037.11</v>
      </c>
      <c r="I7" s="26">
        <v>837607.82</v>
      </c>
      <c r="J7" s="26">
        <v>869160.49</v>
      </c>
      <c r="K7" s="26">
        <v>832755.23</v>
      </c>
      <c r="L7" s="26">
        <v>787153.66</v>
      </c>
      <c r="M7" s="26">
        <v>792469.85</v>
      </c>
      <c r="N7" s="27">
        <v>839150</v>
      </c>
      <c r="O7" s="39">
        <v>839842.19</v>
      </c>
    </row>
    <row r="8" spans="1:16" x14ac:dyDescent="0.25">
      <c r="A8" s="2"/>
      <c r="B8" s="28" t="s">
        <v>18</v>
      </c>
      <c r="C8" s="28"/>
      <c r="D8" s="28"/>
      <c r="E8" s="26">
        <v>0</v>
      </c>
      <c r="F8" s="26">
        <v>0</v>
      </c>
      <c r="G8" s="26">
        <v>50175</v>
      </c>
      <c r="H8" s="26">
        <v>58485</v>
      </c>
      <c r="I8" s="26">
        <v>48735</v>
      </c>
      <c r="J8" s="26">
        <v>43110</v>
      </c>
      <c r="K8" s="26">
        <v>40234</v>
      </c>
      <c r="L8" s="26">
        <v>37560</v>
      </c>
      <c r="M8" s="26">
        <v>34815</v>
      </c>
      <c r="N8" s="27">
        <v>40000</v>
      </c>
      <c r="O8" s="39">
        <v>34045</v>
      </c>
    </row>
    <row r="9" spans="1:16" x14ac:dyDescent="0.25">
      <c r="A9" s="2"/>
      <c r="B9" s="28" t="s">
        <v>19</v>
      </c>
      <c r="C9" s="28"/>
      <c r="D9" s="28"/>
      <c r="E9" s="26">
        <v>0</v>
      </c>
      <c r="F9" s="26">
        <v>0</v>
      </c>
      <c r="G9" s="26">
        <v>36493</v>
      </c>
      <c r="H9" s="26">
        <v>36745</v>
      </c>
      <c r="I9" s="26">
        <v>32685</v>
      </c>
      <c r="J9" s="26">
        <v>32255</v>
      </c>
      <c r="K9" s="26">
        <v>31550</v>
      </c>
      <c r="L9" s="26">
        <v>29640</v>
      </c>
      <c r="M9" s="26">
        <v>28960</v>
      </c>
      <c r="N9" s="27">
        <v>32000</v>
      </c>
      <c r="O9" s="39">
        <v>29725</v>
      </c>
    </row>
    <row r="10" spans="1:16" x14ac:dyDescent="0.25">
      <c r="A10" s="2"/>
      <c r="B10" s="28" t="s">
        <v>20</v>
      </c>
      <c r="C10" s="28"/>
      <c r="D10" s="28"/>
      <c r="E10" s="26">
        <v>0</v>
      </c>
      <c r="F10" s="26">
        <v>0</v>
      </c>
      <c r="G10" s="26">
        <v>2235</v>
      </c>
      <c r="H10" s="26">
        <v>2460</v>
      </c>
      <c r="I10" s="26">
        <v>2010</v>
      </c>
      <c r="J10" s="26">
        <v>2175</v>
      </c>
      <c r="K10" s="26">
        <v>1890</v>
      </c>
      <c r="L10" s="26">
        <v>1665</v>
      </c>
      <c r="M10" s="26">
        <v>1335</v>
      </c>
      <c r="N10" s="27">
        <v>1200</v>
      </c>
      <c r="O10" s="39">
        <v>1485</v>
      </c>
    </row>
    <row r="11" spans="1:16" x14ac:dyDescent="0.25">
      <c r="A11" s="2"/>
      <c r="B11" s="28" t="s">
        <v>21</v>
      </c>
      <c r="C11" s="28"/>
      <c r="D11" s="28"/>
      <c r="E11" s="26">
        <v>0</v>
      </c>
      <c r="F11" s="26">
        <v>0</v>
      </c>
      <c r="G11" s="26">
        <v>5760</v>
      </c>
      <c r="H11" s="26">
        <v>7885</v>
      </c>
      <c r="I11" s="26">
        <v>6870</v>
      </c>
      <c r="J11" s="26">
        <v>6600</v>
      </c>
      <c r="K11" s="26">
        <v>6450</v>
      </c>
      <c r="L11" s="26">
        <v>5445</v>
      </c>
      <c r="M11" s="26">
        <v>4220</v>
      </c>
      <c r="N11" s="27">
        <v>5550</v>
      </c>
      <c r="O11" s="39">
        <v>5010</v>
      </c>
    </row>
    <row r="12" spans="1:16" x14ac:dyDescent="0.25">
      <c r="A12" s="2"/>
      <c r="B12" s="25" t="s">
        <v>22</v>
      </c>
      <c r="C12" s="25"/>
      <c r="D12" s="25"/>
      <c r="E12" s="26">
        <v>0</v>
      </c>
      <c r="F12" s="26">
        <v>0</v>
      </c>
      <c r="G12" s="26">
        <v>2000</v>
      </c>
      <c r="H12" s="26">
        <v>2050</v>
      </c>
      <c r="I12" s="26">
        <v>2425</v>
      </c>
      <c r="J12" s="26">
        <v>2450</v>
      </c>
      <c r="K12" s="26">
        <v>2350</v>
      </c>
      <c r="L12" s="26">
        <v>1775</v>
      </c>
      <c r="M12" s="26">
        <v>1490</v>
      </c>
      <c r="N12" s="27">
        <v>1500</v>
      </c>
      <c r="O12" s="39">
        <v>1775</v>
      </c>
    </row>
    <row r="13" spans="1:16" x14ac:dyDescent="0.25">
      <c r="A13" s="2"/>
      <c r="B13" s="25" t="s">
        <v>23</v>
      </c>
      <c r="C13" s="25"/>
      <c r="D13" s="25"/>
      <c r="E13" s="26">
        <v>0</v>
      </c>
      <c r="F13" s="26">
        <v>0</v>
      </c>
      <c r="G13" s="26">
        <v>0</v>
      </c>
      <c r="H13" s="26">
        <v>0</v>
      </c>
      <c r="I13" s="26">
        <v>528.66999999999996</v>
      </c>
      <c r="J13" s="26">
        <v>1607.61</v>
      </c>
      <c r="K13" s="26">
        <v>540</v>
      </c>
      <c r="L13" s="26">
        <v>471</v>
      </c>
      <c r="M13" s="26">
        <v>1551.5</v>
      </c>
      <c r="N13" s="27">
        <v>500</v>
      </c>
      <c r="O13" s="39">
        <v>1305</v>
      </c>
    </row>
    <row r="14" spans="1:16" x14ac:dyDescent="0.25">
      <c r="A14" s="2"/>
      <c r="B14" s="25" t="s">
        <v>24</v>
      </c>
      <c r="C14" s="25"/>
      <c r="D14" s="25"/>
      <c r="E14" s="26">
        <v>0</v>
      </c>
      <c r="F14" s="26">
        <v>0</v>
      </c>
      <c r="G14" s="26">
        <v>109936.84</v>
      </c>
      <c r="H14" s="26">
        <v>170136.44</v>
      </c>
      <c r="I14" s="26">
        <v>161074.46</v>
      </c>
      <c r="J14" s="26">
        <v>165988.25</v>
      </c>
      <c r="K14" s="26">
        <v>143347.15</v>
      </c>
      <c r="L14" s="26">
        <v>121943.07</v>
      </c>
      <c r="M14" s="26">
        <v>130259.24</v>
      </c>
      <c r="N14" s="27">
        <v>145000</v>
      </c>
      <c r="O14" s="39">
        <v>114635.41</v>
      </c>
      <c r="P14" t="s">
        <v>86</v>
      </c>
    </row>
    <row r="15" spans="1:16" ht="16.5" thickBot="1" x14ac:dyDescent="0.3">
      <c r="A15" s="2"/>
      <c r="B15" s="11"/>
      <c r="C15" s="20" t="s">
        <v>25</v>
      </c>
      <c r="D15" s="11"/>
      <c r="E15" s="29">
        <v>750701.2</v>
      </c>
      <c r="F15" s="29">
        <v>797065.66</v>
      </c>
      <c r="G15" s="29">
        <v>1175897.3600000001</v>
      </c>
      <c r="H15" s="29">
        <v>1127798.55</v>
      </c>
      <c r="I15" s="29">
        <v>1091935.95</v>
      </c>
      <c r="J15" s="29">
        <v>1123346.3500000001</v>
      </c>
      <c r="K15" s="29">
        <v>1059116.3799999999</v>
      </c>
      <c r="L15" s="29">
        <v>985652.73</v>
      </c>
      <c r="M15" s="29">
        <v>995100.59</v>
      </c>
      <c r="N15" s="30">
        <v>1064900</v>
      </c>
      <c r="O15" s="40">
        <v>1027822.6</v>
      </c>
    </row>
    <row r="16" spans="1:16" ht="15.75" thickTop="1" x14ac:dyDescent="0.25">
      <c r="A16" s="11"/>
      <c r="B16" s="11"/>
      <c r="C16" s="11"/>
      <c r="D16" s="11"/>
      <c r="E16" s="26"/>
      <c r="F16" s="26"/>
      <c r="G16" s="26"/>
      <c r="H16" s="26"/>
      <c r="I16" s="26"/>
      <c r="J16" s="26"/>
      <c r="K16" s="26"/>
      <c r="L16" s="26"/>
      <c r="M16" s="26"/>
      <c r="N16" s="27"/>
    </row>
    <row r="17" spans="1:16" ht="15.75" x14ac:dyDescent="0.25">
      <c r="A17" s="20" t="s">
        <v>26</v>
      </c>
      <c r="B17" s="11"/>
      <c r="C17" s="11"/>
      <c r="D17" s="11"/>
      <c r="E17" s="26"/>
      <c r="F17" s="26"/>
      <c r="G17" s="26"/>
      <c r="H17" s="26"/>
      <c r="I17" s="26"/>
      <c r="J17" s="26"/>
      <c r="K17" s="26"/>
      <c r="L17" s="26"/>
      <c r="M17" s="26"/>
      <c r="N17" s="27"/>
    </row>
    <row r="18" spans="1:16" x14ac:dyDescent="0.25">
      <c r="A18" s="11"/>
      <c r="B18" s="25" t="s">
        <v>27</v>
      </c>
      <c r="C18" s="25"/>
      <c r="D18" s="25"/>
      <c r="E18" s="26">
        <v>44358.59</v>
      </c>
      <c r="F18" s="26">
        <v>49672.06</v>
      </c>
      <c r="G18" s="26">
        <v>42857.16</v>
      </c>
      <c r="H18" s="26">
        <v>36492.68</v>
      </c>
      <c r="I18" s="26">
        <v>30948.5</v>
      </c>
      <c r="J18" s="26">
        <v>23292.61</v>
      </c>
      <c r="K18" s="26">
        <v>28450.19</v>
      </c>
      <c r="L18" s="26">
        <v>22495.79</v>
      </c>
      <c r="M18" s="26">
        <v>22183.25</v>
      </c>
      <c r="N18" s="27">
        <v>126100</v>
      </c>
      <c r="O18" s="39">
        <v>48535.88</v>
      </c>
      <c r="P18" t="s">
        <v>87</v>
      </c>
    </row>
    <row r="19" spans="1:16" x14ac:dyDescent="0.25">
      <c r="A19" s="11"/>
      <c r="B19" s="25" t="s">
        <v>28</v>
      </c>
      <c r="C19" s="25"/>
      <c r="D19" s="25"/>
      <c r="E19" s="26">
        <v>17547.87</v>
      </c>
      <c r="F19" s="26">
        <v>13728.5</v>
      </c>
      <c r="G19" s="26">
        <v>11841.77</v>
      </c>
      <c r="H19" s="26">
        <v>7739.8</v>
      </c>
      <c r="I19" s="26">
        <v>9522</v>
      </c>
      <c r="J19" s="26">
        <v>7143.2</v>
      </c>
      <c r="K19" s="26">
        <v>2553</v>
      </c>
      <c r="L19" s="26">
        <v>1105</v>
      </c>
      <c r="M19" s="26">
        <v>5313.65</v>
      </c>
      <c r="N19" s="27">
        <v>4000</v>
      </c>
      <c r="O19" s="39">
        <v>4013.3</v>
      </c>
    </row>
    <row r="20" spans="1:16" x14ac:dyDescent="0.25">
      <c r="A20" s="11"/>
      <c r="B20" s="25" t="s">
        <v>29</v>
      </c>
      <c r="C20" s="25"/>
      <c r="D20" s="25"/>
      <c r="E20" s="26">
        <v>13555</v>
      </c>
      <c r="F20" s="26">
        <v>17350</v>
      </c>
      <c r="G20" s="26">
        <v>18032</v>
      </c>
      <c r="H20" s="26">
        <v>19657</v>
      </c>
      <c r="I20" s="26">
        <v>23070</v>
      </c>
      <c r="J20" s="26">
        <v>21980</v>
      </c>
      <c r="K20" s="26">
        <v>23430</v>
      </c>
      <c r="L20" s="26">
        <v>24360</v>
      </c>
      <c r="M20" s="26">
        <v>26840</v>
      </c>
      <c r="N20" s="27">
        <v>30000</v>
      </c>
      <c r="O20" s="39">
        <v>30570</v>
      </c>
    </row>
    <row r="21" spans="1:16" x14ac:dyDescent="0.25">
      <c r="A21" s="11"/>
      <c r="B21" s="25" t="s">
        <v>30</v>
      </c>
      <c r="C21" s="25"/>
      <c r="D21" s="25"/>
      <c r="E21" s="26">
        <v>0</v>
      </c>
      <c r="F21" s="26">
        <v>0</v>
      </c>
      <c r="G21" s="26">
        <v>2305</v>
      </c>
      <c r="H21" s="26">
        <v>760</v>
      </c>
      <c r="I21" s="26">
        <v>550</v>
      </c>
      <c r="J21" s="26">
        <v>0</v>
      </c>
      <c r="K21" s="26">
        <v>0</v>
      </c>
      <c r="L21" s="26">
        <v>0</v>
      </c>
      <c r="M21" s="26">
        <v>0</v>
      </c>
      <c r="N21" s="27">
        <v>0</v>
      </c>
    </row>
    <row r="22" spans="1:16" x14ac:dyDescent="0.25">
      <c r="A22" s="11"/>
      <c r="B22" s="25" t="s">
        <v>31</v>
      </c>
      <c r="C22" s="25"/>
      <c r="D22" s="25"/>
      <c r="E22" s="26">
        <v>10650.52</v>
      </c>
      <c r="F22" s="26">
        <v>4265.6099999999997</v>
      </c>
      <c r="G22" s="26">
        <v>3199.59</v>
      </c>
      <c r="H22" s="26">
        <v>4127.58</v>
      </c>
      <c r="I22" s="26">
        <v>2297.29</v>
      </c>
      <c r="J22" s="26">
        <v>5925.76</v>
      </c>
      <c r="K22" s="26">
        <v>10091.94</v>
      </c>
      <c r="L22" s="26">
        <v>11325.86</v>
      </c>
      <c r="M22" s="26">
        <v>11736.98</v>
      </c>
      <c r="N22" s="27">
        <v>23000</v>
      </c>
      <c r="O22" s="39">
        <v>9300.7199999999993</v>
      </c>
      <c r="P22" t="s">
        <v>88</v>
      </c>
    </row>
    <row r="23" spans="1:16" x14ac:dyDescent="0.25">
      <c r="A23" s="11"/>
      <c r="B23" s="25" t="s">
        <v>32</v>
      </c>
      <c r="C23" s="25"/>
      <c r="D23" s="25"/>
      <c r="E23" s="26">
        <v>499.95</v>
      </c>
      <c r="F23" s="26">
        <v>0</v>
      </c>
      <c r="G23" s="26">
        <v>3726.36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7">
        <v>0</v>
      </c>
      <c r="O23" s="48">
        <v>0</v>
      </c>
    </row>
    <row r="24" spans="1:16" x14ac:dyDescent="0.25">
      <c r="A24" s="11"/>
      <c r="B24" s="25" t="s">
        <v>33</v>
      </c>
      <c r="C24" s="25"/>
      <c r="D24" s="25"/>
      <c r="E24" s="26">
        <v>-3497.7</v>
      </c>
      <c r="F24" s="26">
        <v>-3619</v>
      </c>
      <c r="G24" s="26">
        <v>-1989</v>
      </c>
      <c r="H24" s="26">
        <v>-1795</v>
      </c>
      <c r="I24" s="26">
        <v>0</v>
      </c>
      <c r="J24" s="26">
        <v>-70</v>
      </c>
      <c r="K24" s="26">
        <v>-350</v>
      </c>
      <c r="L24" s="26">
        <v>-105</v>
      </c>
      <c r="M24" s="26">
        <v>-10</v>
      </c>
      <c r="N24" s="27">
        <v>-250</v>
      </c>
      <c r="O24" s="39">
        <v>-166</v>
      </c>
    </row>
    <row r="25" spans="1:16" ht="16.5" thickBot="1" x14ac:dyDescent="0.3">
      <c r="A25" s="2"/>
      <c r="B25" s="11"/>
      <c r="C25" s="20" t="s">
        <v>34</v>
      </c>
      <c r="D25" s="11"/>
      <c r="E25" s="29">
        <v>83114.23</v>
      </c>
      <c r="F25" s="29">
        <v>81397.17</v>
      </c>
      <c r="G25" s="29">
        <v>79972.88</v>
      </c>
      <c r="H25" s="29">
        <v>66982.06</v>
      </c>
      <c r="I25" s="29">
        <v>66387.789999999994</v>
      </c>
      <c r="J25" s="29">
        <v>58271.57</v>
      </c>
      <c r="K25" s="29">
        <v>64175.13</v>
      </c>
      <c r="L25" s="29">
        <v>59181.65</v>
      </c>
      <c r="M25" s="29">
        <v>66063.88</v>
      </c>
      <c r="N25" s="30">
        <v>182850</v>
      </c>
      <c r="O25" s="40">
        <v>92253.9</v>
      </c>
    </row>
    <row r="26" spans="1:16" ht="15.75" thickTop="1" x14ac:dyDescent="0.25">
      <c r="A26" s="2"/>
      <c r="B26" s="11"/>
      <c r="C26" s="11"/>
      <c r="D26" s="11"/>
      <c r="E26" s="31"/>
      <c r="F26" s="31"/>
      <c r="G26" s="31"/>
      <c r="H26" s="31"/>
      <c r="I26" s="31"/>
      <c r="J26" s="31"/>
      <c r="K26" s="31"/>
      <c r="L26" s="31"/>
      <c r="M26" s="31"/>
      <c r="N26" s="32"/>
    </row>
    <row r="27" spans="1:16" ht="16.5" thickBot="1" x14ac:dyDescent="0.3">
      <c r="A27" s="2"/>
      <c r="B27" s="11"/>
      <c r="C27" s="11"/>
      <c r="D27" s="20" t="s">
        <v>35</v>
      </c>
      <c r="E27" s="29">
        <v>833815.43</v>
      </c>
      <c r="F27" s="29">
        <v>878462.83</v>
      </c>
      <c r="G27" s="29">
        <v>1255870.24</v>
      </c>
      <c r="H27" s="29">
        <v>1194780.6100000001</v>
      </c>
      <c r="I27" s="29">
        <v>1158323.74</v>
      </c>
      <c r="J27" s="29">
        <v>1181617.92</v>
      </c>
      <c r="K27" s="29">
        <v>1123291.51</v>
      </c>
      <c r="L27" s="29">
        <v>1044834.38</v>
      </c>
      <c r="M27" s="29">
        <v>1061164.47</v>
      </c>
      <c r="N27" s="30">
        <v>1247750</v>
      </c>
      <c r="O27" s="40">
        <v>1120076.5</v>
      </c>
    </row>
    <row r="28" spans="1:16" ht="17.25" thickTop="1" thickBot="1" x14ac:dyDescent="0.3">
      <c r="A28" s="15" t="s">
        <v>36</v>
      </c>
      <c r="B28" s="33"/>
      <c r="C28" s="33"/>
      <c r="D28" s="11"/>
      <c r="E28" s="26"/>
      <c r="F28" s="26"/>
      <c r="G28" s="26"/>
      <c r="H28" s="26"/>
      <c r="I28" s="26"/>
      <c r="J28" s="26"/>
      <c r="K28" s="26"/>
      <c r="L28" s="26"/>
      <c r="M28" s="26"/>
      <c r="N28" s="27"/>
    </row>
    <row r="29" spans="1:16" ht="15.75" x14ac:dyDescent="0.25">
      <c r="A29" s="20"/>
      <c r="B29" s="11"/>
      <c r="C29" s="11"/>
      <c r="D29" s="11"/>
      <c r="E29" s="26"/>
      <c r="F29" s="26"/>
      <c r="G29" s="26"/>
      <c r="H29" s="26"/>
      <c r="I29" s="26"/>
      <c r="J29" s="26"/>
      <c r="K29" s="26"/>
      <c r="L29" s="26"/>
      <c r="M29" s="26"/>
      <c r="N29" s="27"/>
    </row>
    <row r="30" spans="1:16" ht="15.75" x14ac:dyDescent="0.25">
      <c r="A30" s="20" t="s">
        <v>37</v>
      </c>
      <c r="B30" s="11"/>
      <c r="C30" s="11"/>
      <c r="D30" s="11"/>
      <c r="E30" s="26"/>
      <c r="F30" s="26"/>
      <c r="G30" s="26"/>
      <c r="H30" s="26"/>
      <c r="I30" s="26"/>
      <c r="J30" s="26"/>
      <c r="K30" s="26"/>
      <c r="L30" s="26"/>
      <c r="M30" s="26"/>
      <c r="N30" s="27"/>
    </row>
    <row r="31" spans="1:16" x14ac:dyDescent="0.25">
      <c r="A31" s="2"/>
      <c r="B31" s="25" t="s">
        <v>38</v>
      </c>
      <c r="C31" s="25"/>
      <c r="D31" s="25"/>
      <c r="E31" s="26">
        <v>265000</v>
      </c>
      <c r="F31" s="26">
        <v>196655.56</v>
      </c>
      <c r="G31" s="26">
        <v>219250.33</v>
      </c>
      <c r="H31" s="26">
        <v>255979.62</v>
      </c>
      <c r="I31" s="26">
        <v>262236.27</v>
      </c>
      <c r="J31" s="26">
        <v>237701.28</v>
      </c>
      <c r="K31" s="26">
        <v>234658.59</v>
      </c>
      <c r="L31" s="26">
        <v>235006.06</v>
      </c>
      <c r="M31" s="26">
        <v>228627.96</v>
      </c>
      <c r="N31" s="27">
        <v>230000</v>
      </c>
      <c r="O31" s="39">
        <v>227293.28</v>
      </c>
    </row>
    <row r="32" spans="1:16" x14ac:dyDescent="0.25">
      <c r="A32" s="11"/>
      <c r="B32" s="11" t="s">
        <v>39</v>
      </c>
      <c r="C32" s="11"/>
      <c r="D32" s="11"/>
      <c r="E32" s="26">
        <v>82666.23</v>
      </c>
      <c r="F32" s="26">
        <v>71427.789999999994</v>
      </c>
      <c r="G32" s="26">
        <v>66472.94</v>
      </c>
      <c r="H32" s="26">
        <v>47821.16</v>
      </c>
      <c r="I32" s="26">
        <v>40035.89</v>
      </c>
      <c r="J32" s="26">
        <v>40078.07</v>
      </c>
      <c r="K32" s="26">
        <v>-4583.26</v>
      </c>
      <c r="L32" s="26">
        <v>37276.839999999997</v>
      </c>
      <c r="M32" s="26">
        <v>20829.080000000002</v>
      </c>
      <c r="N32" s="27">
        <v>49890</v>
      </c>
      <c r="O32" s="39">
        <v>24658.46</v>
      </c>
    </row>
    <row r="33" spans="1:16" x14ac:dyDescent="0.25">
      <c r="A33" s="11"/>
      <c r="B33" s="11" t="s">
        <v>40</v>
      </c>
      <c r="C33" s="11"/>
      <c r="D33" s="11"/>
      <c r="E33" s="26">
        <v>23743.05</v>
      </c>
      <c r="F33" s="26">
        <v>14449.1</v>
      </c>
      <c r="G33" s="26">
        <v>19794.84</v>
      </c>
      <c r="H33" s="26">
        <v>21890.17</v>
      </c>
      <c r="I33" s="26">
        <v>13019.66</v>
      </c>
      <c r="J33" s="26">
        <v>19601.22</v>
      </c>
      <c r="K33" s="26">
        <v>32654.080000000002</v>
      </c>
      <c r="L33" s="26">
        <v>43539.78</v>
      </c>
      <c r="M33" s="26">
        <v>48881.75</v>
      </c>
      <c r="N33" s="27">
        <v>35140</v>
      </c>
      <c r="O33" s="39">
        <v>51638.879999999997</v>
      </c>
      <c r="P33" t="s">
        <v>89</v>
      </c>
    </row>
    <row r="34" spans="1:16" ht="16.5" thickBot="1" x14ac:dyDescent="0.3">
      <c r="A34" s="11"/>
      <c r="B34" s="11"/>
      <c r="C34" s="20" t="s">
        <v>41</v>
      </c>
      <c r="D34" s="11"/>
      <c r="E34" s="29">
        <v>371409.28</v>
      </c>
      <c r="F34" s="29">
        <v>282532.45</v>
      </c>
      <c r="G34" s="29">
        <v>305518.11</v>
      </c>
      <c r="H34" s="29">
        <v>325690.95</v>
      </c>
      <c r="I34" s="29">
        <v>315291.82</v>
      </c>
      <c r="J34" s="29">
        <v>297380.57</v>
      </c>
      <c r="K34" s="29">
        <v>262729.40999999997</v>
      </c>
      <c r="L34" s="29">
        <v>315822.68</v>
      </c>
      <c r="M34" s="29">
        <v>298338.78999999998</v>
      </c>
      <c r="N34" s="30">
        <v>315030</v>
      </c>
      <c r="O34" s="40">
        <v>303590.62</v>
      </c>
    </row>
    <row r="35" spans="1:16" ht="15.75" thickTop="1" x14ac:dyDescent="0.25">
      <c r="A35" s="11"/>
      <c r="B35" s="11"/>
      <c r="C35" s="11"/>
      <c r="D35" s="11"/>
      <c r="E35" s="31"/>
      <c r="F35" s="31"/>
      <c r="G35" s="31"/>
      <c r="H35" s="31"/>
      <c r="I35" s="31"/>
      <c r="J35" s="31"/>
      <c r="K35" s="31"/>
      <c r="L35" s="31"/>
      <c r="M35" s="31"/>
      <c r="N35" s="32"/>
    </row>
    <row r="36" spans="1:16" ht="15.75" x14ac:dyDescent="0.25">
      <c r="A36" s="20" t="s">
        <v>42</v>
      </c>
      <c r="B36" s="11"/>
      <c r="C36" s="11"/>
      <c r="D36" s="11"/>
      <c r="E36" s="26">
        <v>-2226.4900000000052</v>
      </c>
      <c r="F36" s="26">
        <v>51132.62</v>
      </c>
      <c r="G36" s="26">
        <v>47447.96</v>
      </c>
      <c r="H36" s="26">
        <v>30501.24</v>
      </c>
      <c r="I36" s="26">
        <v>32887.050000000003</v>
      </c>
      <c r="J36" s="26">
        <v>32492</v>
      </c>
      <c r="K36" s="26">
        <v>34672.080000000002</v>
      </c>
      <c r="L36" s="26">
        <v>25471.040000000001</v>
      </c>
      <c r="M36" s="26">
        <v>22351.119999999999</v>
      </c>
      <c r="N36" s="27">
        <v>64500</v>
      </c>
      <c r="O36" s="39">
        <v>36811.4</v>
      </c>
    </row>
    <row r="37" spans="1:16" x14ac:dyDescent="0.25">
      <c r="A37" s="34"/>
      <c r="B37" s="11"/>
      <c r="C37" s="11"/>
      <c r="D37" s="11"/>
      <c r="E37" s="26"/>
      <c r="F37" s="26"/>
      <c r="G37" s="26"/>
      <c r="H37" s="26"/>
      <c r="I37" s="26"/>
      <c r="J37" s="26"/>
      <c r="K37" s="26"/>
      <c r="L37" s="26"/>
      <c r="M37" s="26"/>
      <c r="N37" s="27"/>
    </row>
    <row r="38" spans="1:16" ht="15.75" x14ac:dyDescent="0.25">
      <c r="A38" s="20" t="s">
        <v>43</v>
      </c>
      <c r="B38" s="11"/>
      <c r="C38" s="11"/>
      <c r="D38" s="11"/>
      <c r="E38" s="26"/>
      <c r="F38" s="26"/>
      <c r="G38" s="26"/>
      <c r="H38" s="26"/>
      <c r="I38" s="26"/>
      <c r="J38" s="26"/>
      <c r="K38" s="26"/>
      <c r="L38" s="26"/>
      <c r="M38" s="26"/>
      <c r="N38" s="27"/>
    </row>
    <row r="39" spans="1:16" x14ac:dyDescent="0.25">
      <c r="A39" s="11"/>
      <c r="B39" s="11" t="s">
        <v>44</v>
      </c>
      <c r="C39" s="11"/>
      <c r="D39" s="11"/>
      <c r="E39" s="26">
        <v>1488.97</v>
      </c>
      <c r="F39" s="26">
        <v>121.37</v>
      </c>
      <c r="G39" s="26">
        <v>350</v>
      </c>
      <c r="H39" s="26">
        <v>0</v>
      </c>
      <c r="I39" s="26">
        <v>1706.78</v>
      </c>
      <c r="J39" s="26">
        <v>408.63</v>
      </c>
      <c r="K39" s="26">
        <v>371.17</v>
      </c>
      <c r="L39" s="26">
        <v>3397.64</v>
      </c>
      <c r="M39" s="26">
        <v>1885.97</v>
      </c>
      <c r="N39" s="27">
        <v>2100</v>
      </c>
      <c r="O39" s="39">
        <v>973.74</v>
      </c>
    </row>
    <row r="40" spans="1:16" x14ac:dyDescent="0.25">
      <c r="A40" s="11"/>
      <c r="B40" s="35" t="s">
        <v>45</v>
      </c>
      <c r="C40" s="35"/>
      <c r="D40" s="35"/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7">
        <v>2500</v>
      </c>
      <c r="O40" s="47">
        <v>0</v>
      </c>
      <c r="P40" t="s">
        <v>90</v>
      </c>
    </row>
    <row r="41" spans="1:16" x14ac:dyDescent="0.25">
      <c r="A41" s="11"/>
      <c r="B41" s="11" t="s">
        <v>46</v>
      </c>
      <c r="C41" s="11"/>
      <c r="D41" s="11"/>
      <c r="E41" s="26">
        <v>254.04</v>
      </c>
      <c r="F41" s="26">
        <v>1049.47</v>
      </c>
      <c r="G41" s="26">
        <v>920.98</v>
      </c>
      <c r="H41" s="26">
        <v>-1.04</v>
      </c>
      <c r="I41" s="26">
        <v>453.95</v>
      </c>
      <c r="J41" s="26">
        <v>2117.0300000000002</v>
      </c>
      <c r="K41" s="26">
        <v>1176.68</v>
      </c>
      <c r="L41" s="26">
        <v>0</v>
      </c>
      <c r="M41" s="26">
        <v>407.49</v>
      </c>
      <c r="N41" s="27">
        <v>1100</v>
      </c>
      <c r="O41" s="39">
        <v>137.15</v>
      </c>
    </row>
    <row r="42" spans="1:16" x14ac:dyDescent="0.25">
      <c r="A42" s="11"/>
      <c r="B42" s="11" t="s">
        <v>47</v>
      </c>
      <c r="C42" s="11"/>
      <c r="D42" s="11"/>
      <c r="E42" s="26">
        <v>6123.8</v>
      </c>
      <c r="F42" s="26">
        <v>5883.63</v>
      </c>
      <c r="G42" s="26">
        <v>5071.42</v>
      </c>
      <c r="H42" s="26">
        <v>7975.25</v>
      </c>
      <c r="I42" s="26">
        <v>9467.26</v>
      </c>
      <c r="J42" s="26">
        <v>7833.48</v>
      </c>
      <c r="K42" s="26">
        <v>6187.74</v>
      </c>
      <c r="L42" s="26">
        <v>4852.49</v>
      </c>
      <c r="M42" s="26">
        <v>1462.02</v>
      </c>
      <c r="N42" s="27">
        <v>6000</v>
      </c>
      <c r="O42" s="39">
        <v>1639.48</v>
      </c>
    </row>
    <row r="43" spans="1:16" x14ac:dyDescent="0.25">
      <c r="A43" s="11"/>
      <c r="B43" s="11" t="s">
        <v>48</v>
      </c>
      <c r="C43" s="11"/>
      <c r="D43" s="11"/>
      <c r="E43" s="26">
        <v>2346.59</v>
      </c>
      <c r="F43" s="26">
        <v>1438.75</v>
      </c>
      <c r="G43" s="26">
        <v>0</v>
      </c>
      <c r="H43" s="26">
        <v>0</v>
      </c>
      <c r="I43" s="26">
        <v>0</v>
      </c>
      <c r="J43" s="26">
        <v>0</v>
      </c>
      <c r="K43" s="26">
        <v>110.55</v>
      </c>
      <c r="L43" s="26">
        <v>482.46</v>
      </c>
      <c r="M43" s="26">
        <v>0</v>
      </c>
      <c r="N43" s="27">
        <v>250</v>
      </c>
      <c r="O43" s="39">
        <v>0</v>
      </c>
    </row>
    <row r="44" spans="1:16" x14ac:dyDescent="0.25">
      <c r="A44" s="11"/>
      <c r="B44" s="11" t="s">
        <v>49</v>
      </c>
      <c r="C44" s="11"/>
      <c r="D44" s="11"/>
      <c r="E44" s="26">
        <v>2159.38</v>
      </c>
      <c r="F44" s="26">
        <v>0</v>
      </c>
      <c r="G44" s="26">
        <v>1400.27</v>
      </c>
      <c r="H44" s="26">
        <v>2497.83</v>
      </c>
      <c r="I44" s="26">
        <v>3708.19</v>
      </c>
      <c r="J44" s="26">
        <v>4084.4</v>
      </c>
      <c r="K44" s="26">
        <v>5327.97</v>
      </c>
      <c r="L44" s="26">
        <v>2532.4699999999998</v>
      </c>
      <c r="M44" s="26">
        <v>484.72</v>
      </c>
      <c r="N44" s="27">
        <v>3800</v>
      </c>
      <c r="O44" s="39">
        <v>1201.6199999999999</v>
      </c>
    </row>
    <row r="45" spans="1:16" x14ac:dyDescent="0.25">
      <c r="A45" s="11"/>
      <c r="B45" s="11" t="s">
        <v>50</v>
      </c>
      <c r="C45" s="11"/>
      <c r="D45" s="11"/>
      <c r="E45" s="26">
        <v>371</v>
      </c>
      <c r="F45" s="26">
        <v>125.65</v>
      </c>
      <c r="G45" s="26">
        <v>116</v>
      </c>
      <c r="H45" s="26">
        <v>115.2</v>
      </c>
      <c r="I45" s="26">
        <v>201.32</v>
      </c>
      <c r="J45" s="26">
        <v>266.70999999999998</v>
      </c>
      <c r="K45" s="26">
        <v>297.7</v>
      </c>
      <c r="L45" s="26">
        <v>0</v>
      </c>
      <c r="M45" s="26">
        <v>46.29</v>
      </c>
      <c r="N45" s="27">
        <v>800</v>
      </c>
      <c r="O45" s="39">
        <v>34.75</v>
      </c>
    </row>
    <row r="46" spans="1:16" x14ac:dyDescent="0.25">
      <c r="A46" s="11"/>
      <c r="B46" s="11" t="s">
        <v>51</v>
      </c>
      <c r="C46" s="11"/>
      <c r="D46" s="11"/>
      <c r="E46" s="26">
        <v>289.41000000000003</v>
      </c>
      <c r="F46" s="26">
        <v>678.1</v>
      </c>
      <c r="G46" s="26">
        <v>0</v>
      </c>
      <c r="H46" s="26">
        <v>0</v>
      </c>
      <c r="I46" s="26">
        <v>0</v>
      </c>
      <c r="J46" s="26">
        <v>0</v>
      </c>
      <c r="K46" s="26">
        <v>1232.69</v>
      </c>
      <c r="L46" s="26">
        <v>1479.46</v>
      </c>
      <c r="M46" s="26">
        <v>0</v>
      </c>
      <c r="N46" s="27">
        <v>1600</v>
      </c>
      <c r="O46" s="39">
        <v>1365.6</v>
      </c>
    </row>
    <row r="47" spans="1:16" x14ac:dyDescent="0.25">
      <c r="A47" s="11"/>
      <c r="B47" s="11" t="s">
        <v>52</v>
      </c>
      <c r="C47" s="11"/>
      <c r="D47" s="11"/>
      <c r="E47" s="26">
        <v>523.23</v>
      </c>
      <c r="F47" s="26">
        <v>0</v>
      </c>
      <c r="G47" s="26">
        <v>218</v>
      </c>
      <c r="H47" s="26">
        <v>203</v>
      </c>
      <c r="I47" s="26">
        <v>580.85</v>
      </c>
      <c r="J47" s="26">
        <v>800</v>
      </c>
      <c r="K47" s="26">
        <v>923</v>
      </c>
      <c r="L47" s="26">
        <v>1100</v>
      </c>
      <c r="M47" s="26">
        <v>1099.9000000000001</v>
      </c>
      <c r="N47" s="27">
        <v>1300</v>
      </c>
      <c r="O47" s="39">
        <v>1297.5899999999999</v>
      </c>
    </row>
    <row r="48" spans="1:16" x14ac:dyDescent="0.25">
      <c r="A48" s="11"/>
      <c r="B48" s="11" t="s">
        <v>85</v>
      </c>
      <c r="C48" s="11"/>
      <c r="D48" s="11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39">
        <v>32</v>
      </c>
    </row>
    <row r="49" spans="1:16" x14ac:dyDescent="0.25">
      <c r="A49" s="11"/>
      <c r="B49" s="11" t="s">
        <v>53</v>
      </c>
      <c r="C49" s="11"/>
      <c r="D49" s="11"/>
      <c r="E49" s="26">
        <v>16.02</v>
      </c>
      <c r="F49" s="26">
        <v>118.35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7">
        <v>0</v>
      </c>
      <c r="O49" s="47">
        <v>0</v>
      </c>
    </row>
    <row r="50" spans="1:16" x14ac:dyDescent="0.25">
      <c r="A50" s="11"/>
      <c r="B50" s="11" t="s">
        <v>54</v>
      </c>
      <c r="C50" s="11"/>
      <c r="D50" s="11"/>
      <c r="E50" s="26">
        <v>157</v>
      </c>
      <c r="F50" s="26">
        <v>0</v>
      </c>
      <c r="G50" s="26">
        <v>0</v>
      </c>
      <c r="H50" s="26">
        <v>676.38</v>
      </c>
      <c r="I50" s="26">
        <v>264.06</v>
      </c>
      <c r="J50" s="26">
        <v>405.21</v>
      </c>
      <c r="K50" s="26">
        <v>341.61</v>
      </c>
      <c r="L50" s="26">
        <v>2390.6799999999998</v>
      </c>
      <c r="M50" s="26">
        <v>1499.98</v>
      </c>
      <c r="N50" s="27">
        <v>1700</v>
      </c>
      <c r="O50" s="39">
        <v>1298.95</v>
      </c>
    </row>
    <row r="51" spans="1:16" x14ac:dyDescent="0.25">
      <c r="A51" s="11"/>
      <c r="B51" s="11" t="s">
        <v>55</v>
      </c>
      <c r="C51" s="11"/>
      <c r="D51" s="11"/>
      <c r="E51" s="26">
        <v>0</v>
      </c>
      <c r="F51" s="26">
        <v>0</v>
      </c>
      <c r="G51" s="26">
        <v>0</v>
      </c>
      <c r="H51" s="26">
        <v>6410.1</v>
      </c>
      <c r="I51" s="26">
        <v>5366.83</v>
      </c>
      <c r="J51" s="26">
        <v>0</v>
      </c>
      <c r="K51" s="26">
        <v>15038.79</v>
      </c>
      <c r="L51" s="26">
        <v>1735.16</v>
      </c>
      <c r="M51" s="26">
        <v>8368.64</v>
      </c>
      <c r="N51" s="27">
        <v>6000</v>
      </c>
      <c r="O51" s="39">
        <v>12909.78</v>
      </c>
      <c r="P51" t="s">
        <v>91</v>
      </c>
    </row>
    <row r="52" spans="1:16" ht="16.5" thickBot="1" x14ac:dyDescent="0.3">
      <c r="A52" s="11"/>
      <c r="B52" s="11"/>
      <c r="C52" s="20" t="s">
        <v>56</v>
      </c>
      <c r="D52" s="11"/>
      <c r="E52" s="29">
        <f t="shared" ref="E52:N52" si="0">SUM(E39:E51)</f>
        <v>13729.440000000002</v>
      </c>
      <c r="F52" s="29">
        <f t="shared" si="0"/>
        <v>9415.3200000000015</v>
      </c>
      <c r="G52" s="29">
        <f t="shared" si="0"/>
        <v>8076.67</v>
      </c>
      <c r="H52" s="29">
        <f t="shared" si="0"/>
        <v>17876.72</v>
      </c>
      <c r="I52" s="29">
        <f t="shared" si="0"/>
        <v>21749.239999999998</v>
      </c>
      <c r="J52" s="29">
        <f t="shared" si="0"/>
        <v>15915.459999999997</v>
      </c>
      <c r="K52" s="29">
        <f t="shared" si="0"/>
        <v>31007.9</v>
      </c>
      <c r="L52" s="29">
        <f t="shared" si="0"/>
        <v>17970.359999999997</v>
      </c>
      <c r="M52" s="29">
        <f t="shared" si="0"/>
        <v>15255.009999999998</v>
      </c>
      <c r="N52" s="30">
        <f t="shared" si="0"/>
        <v>27150</v>
      </c>
      <c r="O52" s="40">
        <v>20890.66</v>
      </c>
    </row>
    <row r="53" spans="1:16" ht="15.75" thickTop="1" x14ac:dyDescent="0.25">
      <c r="A53" s="11"/>
      <c r="B53" s="11"/>
      <c r="C53" s="11"/>
      <c r="D53" s="11"/>
      <c r="E53" s="31"/>
      <c r="F53" s="31"/>
      <c r="G53" s="31"/>
      <c r="H53" s="31"/>
      <c r="I53" s="31"/>
      <c r="J53" s="31"/>
      <c r="K53" s="31"/>
      <c r="L53" s="31"/>
      <c r="M53" s="31"/>
      <c r="N53" s="32"/>
    </row>
    <row r="54" spans="1:16" ht="15.75" x14ac:dyDescent="0.25">
      <c r="A54" s="20" t="s">
        <v>57</v>
      </c>
      <c r="B54" s="11"/>
      <c r="C54" s="11"/>
      <c r="D54" s="11"/>
      <c r="E54" s="31"/>
      <c r="F54" s="31"/>
      <c r="G54" s="31"/>
      <c r="H54" s="31"/>
      <c r="I54" s="31"/>
      <c r="J54" s="31"/>
      <c r="K54" s="31"/>
      <c r="L54" s="31"/>
      <c r="M54" s="31"/>
      <c r="N54" s="32"/>
    </row>
    <row r="55" spans="1:16" x14ac:dyDescent="0.25">
      <c r="A55" s="11"/>
      <c r="B55" s="11" t="s">
        <v>58</v>
      </c>
      <c r="C55" s="11"/>
      <c r="D55" s="11"/>
      <c r="E55" s="26">
        <v>42821.71</v>
      </c>
      <c r="F55" s="26">
        <v>44707.41</v>
      </c>
      <c r="G55" s="26">
        <v>40694.69</v>
      </c>
      <c r="H55" s="26">
        <v>43774.21</v>
      </c>
      <c r="I55" s="26">
        <v>70892.7</v>
      </c>
      <c r="J55" s="26">
        <v>71984.509999999995</v>
      </c>
      <c r="K55" s="26">
        <v>76435.81</v>
      </c>
      <c r="L55" s="26">
        <v>104023.15</v>
      </c>
      <c r="M55" s="26">
        <v>74898.720000000001</v>
      </c>
      <c r="N55" s="27">
        <v>83500</v>
      </c>
      <c r="O55" s="39">
        <v>100956.33</v>
      </c>
      <c r="P55" t="s">
        <v>92</v>
      </c>
    </row>
    <row r="56" spans="1:16" x14ac:dyDescent="0.25">
      <c r="A56" s="11"/>
      <c r="B56" s="25" t="s">
        <v>59</v>
      </c>
      <c r="C56" s="25"/>
      <c r="D56" s="25"/>
      <c r="E56" s="26">
        <v>355.45</v>
      </c>
      <c r="F56" s="26">
        <v>1310.91</v>
      </c>
      <c r="G56" s="26">
        <v>1195.47</v>
      </c>
      <c r="H56" s="26">
        <v>614.70000000000005</v>
      </c>
      <c r="I56" s="26">
        <v>6230.14</v>
      </c>
      <c r="J56" s="26">
        <v>338.38</v>
      </c>
      <c r="K56" s="26">
        <v>4532.82</v>
      </c>
      <c r="L56" s="26">
        <v>895.31</v>
      </c>
      <c r="M56" s="26">
        <v>927.98</v>
      </c>
      <c r="N56" s="27">
        <v>6150</v>
      </c>
      <c r="O56" s="39">
        <v>625.07000000000005</v>
      </c>
    </row>
    <row r="57" spans="1:16" ht="16.5" thickBot="1" x14ac:dyDescent="0.3">
      <c r="A57" s="11"/>
      <c r="B57" s="25"/>
      <c r="C57" s="20" t="s">
        <v>60</v>
      </c>
      <c r="D57" s="25"/>
      <c r="E57" s="29">
        <v>43177.16</v>
      </c>
      <c r="F57" s="29">
        <v>46018.32</v>
      </c>
      <c r="G57" s="29">
        <v>41890.160000000003</v>
      </c>
      <c r="H57" s="29">
        <v>44388.91</v>
      </c>
      <c r="I57" s="29">
        <v>77122.84</v>
      </c>
      <c r="J57" s="29">
        <v>72322.89</v>
      </c>
      <c r="K57" s="29">
        <v>80968.63</v>
      </c>
      <c r="L57" s="29">
        <v>104918.46</v>
      </c>
      <c r="M57" s="29">
        <v>75826.7</v>
      </c>
      <c r="N57" s="30">
        <v>89650</v>
      </c>
      <c r="O57" s="40">
        <v>101581.4</v>
      </c>
    </row>
    <row r="58" spans="1:16" ht="15.75" thickTop="1" x14ac:dyDescent="0.25">
      <c r="A58" s="11"/>
      <c r="B58" s="11"/>
      <c r="C58" s="11"/>
      <c r="D58" s="11"/>
      <c r="E58" s="26"/>
      <c r="F58" s="26"/>
      <c r="G58" s="26"/>
      <c r="H58" s="31"/>
      <c r="I58" s="26"/>
      <c r="J58" s="26"/>
      <c r="K58" s="26"/>
      <c r="L58" s="26"/>
      <c r="M58" s="26"/>
      <c r="N58" s="27"/>
    </row>
    <row r="59" spans="1:16" ht="15.75" x14ac:dyDescent="0.25">
      <c r="A59" s="20" t="s">
        <v>61</v>
      </c>
      <c r="B59" s="11"/>
      <c r="C59" s="11"/>
      <c r="D59" s="11"/>
      <c r="E59" s="26"/>
      <c r="F59" s="26"/>
      <c r="G59" s="26"/>
      <c r="H59" s="26"/>
      <c r="I59" s="26"/>
      <c r="J59" s="26"/>
      <c r="K59" s="26"/>
      <c r="L59" s="26"/>
      <c r="M59" s="26"/>
      <c r="N59" s="27"/>
    </row>
    <row r="60" spans="1:16" x14ac:dyDescent="0.25">
      <c r="A60" s="11"/>
      <c r="B60" s="11" t="s">
        <v>62</v>
      </c>
      <c r="C60" s="11"/>
      <c r="D60" s="11"/>
      <c r="E60" s="26">
        <v>200564.73</v>
      </c>
      <c r="F60" s="26">
        <v>208791.59</v>
      </c>
      <c r="G60" s="26">
        <v>182107.8</v>
      </c>
      <c r="H60" s="26">
        <v>165144.16</v>
      </c>
      <c r="I60" s="26">
        <v>224462.8</v>
      </c>
      <c r="J60" s="26">
        <v>223943.09</v>
      </c>
      <c r="K60" s="26">
        <v>232430.36</v>
      </c>
      <c r="L60" s="26">
        <v>260232.55</v>
      </c>
      <c r="M60" s="26">
        <v>256562.67</v>
      </c>
      <c r="N60" s="27">
        <v>269354</v>
      </c>
      <c r="O60" s="39">
        <v>274675.56</v>
      </c>
    </row>
    <row r="61" spans="1:16" x14ac:dyDescent="0.25">
      <c r="A61" s="11"/>
      <c r="B61" s="25" t="s">
        <v>63</v>
      </c>
      <c r="C61" s="25"/>
      <c r="D61" s="25"/>
      <c r="E61" s="26">
        <v>68295.149999999994</v>
      </c>
      <c r="F61" s="26">
        <v>79872.710000000006</v>
      </c>
      <c r="G61" s="26">
        <v>67647.070000000007</v>
      </c>
      <c r="H61" s="26">
        <v>77939.509999999995</v>
      </c>
      <c r="I61" s="26">
        <v>75320.800000000003</v>
      </c>
      <c r="J61" s="26">
        <v>71286.06</v>
      </c>
      <c r="K61" s="26">
        <v>63522.22</v>
      </c>
      <c r="L61" s="26">
        <v>67043.289999999994</v>
      </c>
      <c r="M61" s="26">
        <v>61197.66</v>
      </c>
      <c r="N61" s="27">
        <v>63366</v>
      </c>
      <c r="O61" s="39">
        <v>63184.31</v>
      </c>
    </row>
    <row r="62" spans="1:16" x14ac:dyDescent="0.25">
      <c r="A62" s="11"/>
      <c r="B62" s="25" t="s">
        <v>64</v>
      </c>
      <c r="C62" s="25"/>
      <c r="D62" s="25"/>
      <c r="E62" s="26">
        <v>19783.55</v>
      </c>
      <c r="F62" s="26">
        <v>27201.31</v>
      </c>
      <c r="G62" s="26">
        <v>24621.9</v>
      </c>
      <c r="H62" s="26">
        <v>28773.34</v>
      </c>
      <c r="I62" s="26">
        <v>29164.52</v>
      </c>
      <c r="J62" s="26">
        <v>34899.11</v>
      </c>
      <c r="K62" s="26">
        <v>39338.46</v>
      </c>
      <c r="L62" s="26">
        <v>38481.19</v>
      </c>
      <c r="M62" s="26">
        <v>33711.24</v>
      </c>
      <c r="N62" s="27">
        <v>41300</v>
      </c>
      <c r="O62" s="39">
        <v>33628.03</v>
      </c>
    </row>
    <row r="63" spans="1:16" x14ac:dyDescent="0.25">
      <c r="A63" s="11"/>
      <c r="B63" s="25" t="s">
        <v>65</v>
      </c>
      <c r="C63" s="25"/>
      <c r="D63" s="25"/>
      <c r="E63" s="26">
        <v>40064.51</v>
      </c>
      <c r="F63" s="26">
        <v>41793.94</v>
      </c>
      <c r="G63" s="26">
        <v>64074.04</v>
      </c>
      <c r="H63" s="26">
        <v>41785.300000000003</v>
      </c>
      <c r="I63" s="26">
        <v>55572.19</v>
      </c>
      <c r="J63" s="26">
        <v>36899.31</v>
      </c>
      <c r="K63" s="26">
        <v>70874.59</v>
      </c>
      <c r="L63" s="26">
        <v>39046.33</v>
      </c>
      <c r="M63" s="26">
        <v>23585.200000000001</v>
      </c>
      <c r="N63" s="27">
        <v>25000</v>
      </c>
      <c r="O63" s="39">
        <v>48165.9</v>
      </c>
      <c r="P63" t="s">
        <v>93</v>
      </c>
    </row>
    <row r="64" spans="1:16" x14ac:dyDescent="0.25">
      <c r="A64" s="11"/>
      <c r="B64" s="25" t="s">
        <v>66</v>
      </c>
      <c r="C64" s="25"/>
      <c r="D64" s="25"/>
      <c r="E64" s="26">
        <v>17545.12</v>
      </c>
      <c r="F64" s="26">
        <v>13417.61</v>
      </c>
      <c r="G64" s="26">
        <v>21670.59</v>
      </c>
      <c r="H64" s="26">
        <v>15226.49</v>
      </c>
      <c r="I64" s="26">
        <v>22866.2</v>
      </c>
      <c r="J64" s="26">
        <v>18209.68</v>
      </c>
      <c r="K64" s="26">
        <v>20807.8</v>
      </c>
      <c r="L64" s="26">
        <v>20282.07</v>
      </c>
      <c r="M64" s="26">
        <v>15051.74</v>
      </c>
      <c r="N64" s="27">
        <v>20000</v>
      </c>
      <c r="O64" s="39">
        <v>23285.65</v>
      </c>
    </row>
    <row r="65" spans="1:16" x14ac:dyDescent="0.25">
      <c r="A65" s="11"/>
      <c r="B65" s="25" t="s">
        <v>67</v>
      </c>
      <c r="C65" s="25"/>
      <c r="D65" s="25"/>
      <c r="E65" s="26">
        <v>200</v>
      </c>
      <c r="F65" s="26">
        <v>200</v>
      </c>
      <c r="G65" s="26">
        <v>200</v>
      </c>
      <c r="H65" s="26">
        <v>200</v>
      </c>
      <c r="I65" s="26">
        <v>500</v>
      </c>
      <c r="J65" s="26">
        <v>200</v>
      </c>
      <c r="K65" s="26">
        <v>200</v>
      </c>
      <c r="L65" s="26">
        <v>200</v>
      </c>
      <c r="M65" s="26">
        <v>1270.24</v>
      </c>
      <c r="N65" s="27">
        <v>350</v>
      </c>
      <c r="O65" s="39">
        <v>200</v>
      </c>
    </row>
    <row r="66" spans="1:16" x14ac:dyDescent="0.25">
      <c r="A66" s="11"/>
      <c r="B66" s="11" t="s">
        <v>68</v>
      </c>
      <c r="C66" s="11"/>
      <c r="D66" s="11"/>
      <c r="E66" s="26">
        <v>9537.65</v>
      </c>
      <c r="F66" s="26">
        <v>11384.86</v>
      </c>
      <c r="G66" s="26">
        <v>21993.56</v>
      </c>
      <c r="H66" s="26">
        <v>25439.16</v>
      </c>
      <c r="I66" s="26">
        <v>26582.62</v>
      </c>
      <c r="J66" s="26">
        <v>21809.34</v>
      </c>
      <c r="K66" s="26">
        <v>25251.77</v>
      </c>
      <c r="L66" s="26">
        <v>26471.05</v>
      </c>
      <c r="M66" s="26">
        <v>32352.78</v>
      </c>
      <c r="N66" s="27">
        <v>30000</v>
      </c>
      <c r="O66" s="39">
        <v>43977.35</v>
      </c>
    </row>
    <row r="67" spans="1:16" x14ac:dyDescent="0.25">
      <c r="A67" s="11"/>
      <c r="B67" s="25" t="s">
        <v>69</v>
      </c>
      <c r="C67" s="25"/>
      <c r="D67" s="25"/>
      <c r="E67" s="26">
        <v>409.06</v>
      </c>
      <c r="F67" s="26">
        <v>1021</v>
      </c>
      <c r="G67" s="26">
        <v>3810.72</v>
      </c>
      <c r="H67" s="26">
        <v>3128.92</v>
      </c>
      <c r="I67" s="26">
        <v>3254.59</v>
      </c>
      <c r="J67" s="26">
        <v>6611.24</v>
      </c>
      <c r="K67" s="26">
        <v>13835.41</v>
      </c>
      <c r="L67" s="26">
        <v>18302.259999999998</v>
      </c>
      <c r="M67" s="26">
        <v>14286.75</v>
      </c>
      <c r="N67" s="27">
        <v>5000</v>
      </c>
      <c r="O67" s="39">
        <v>24269.18</v>
      </c>
    </row>
    <row r="68" spans="1:16" x14ac:dyDescent="0.25">
      <c r="A68" s="11"/>
      <c r="B68" s="25" t="s">
        <v>70</v>
      </c>
      <c r="C68" s="25"/>
      <c r="D68" s="25"/>
      <c r="E68" s="26">
        <v>0</v>
      </c>
      <c r="F68" s="26">
        <v>1762.63</v>
      </c>
      <c r="G68" s="26">
        <v>564.47</v>
      </c>
      <c r="H68" s="26">
        <v>285.22000000000003</v>
      </c>
      <c r="I68" s="26">
        <v>266.27</v>
      </c>
      <c r="J68" s="26">
        <v>163.58000000000001</v>
      </c>
      <c r="K68" s="26">
        <v>120.21</v>
      </c>
      <c r="L68" s="26">
        <v>364.35</v>
      </c>
      <c r="M68" s="26">
        <v>133.65</v>
      </c>
      <c r="N68" s="27">
        <v>500</v>
      </c>
      <c r="O68" s="39">
        <v>135.86000000000001</v>
      </c>
    </row>
    <row r="69" spans="1:16" x14ac:dyDescent="0.25">
      <c r="A69" s="11"/>
      <c r="B69" s="25" t="s">
        <v>71</v>
      </c>
      <c r="C69" s="25"/>
      <c r="D69" s="25"/>
      <c r="E69" s="26">
        <v>0</v>
      </c>
      <c r="F69" s="26">
        <v>0</v>
      </c>
      <c r="G69" s="26">
        <v>0</v>
      </c>
      <c r="H69" s="26">
        <v>266</v>
      </c>
      <c r="I69" s="26">
        <v>31819.439999999999</v>
      </c>
      <c r="J69" s="26">
        <v>13061.4</v>
      </c>
      <c r="K69" s="26">
        <v>67498.7</v>
      </c>
      <c r="L69" s="26">
        <v>14039.84</v>
      </c>
      <c r="M69" s="26">
        <v>30203.96</v>
      </c>
      <c r="N69" s="27">
        <v>0</v>
      </c>
      <c r="O69" s="39">
        <v>265756.24</v>
      </c>
      <c r="P69" t="s">
        <v>94</v>
      </c>
    </row>
    <row r="70" spans="1:16" x14ac:dyDescent="0.25">
      <c r="A70" s="11"/>
      <c r="B70" s="11" t="s">
        <v>72</v>
      </c>
      <c r="C70" s="11"/>
      <c r="D70" s="11"/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7">
        <v>1000</v>
      </c>
      <c r="O70" s="39">
        <v>863.44</v>
      </c>
    </row>
    <row r="71" spans="1:16" x14ac:dyDescent="0.25">
      <c r="A71" s="11"/>
      <c r="B71" s="11" t="s">
        <v>73</v>
      </c>
      <c r="C71" s="11"/>
      <c r="D71" s="11"/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7">
        <v>25000</v>
      </c>
      <c r="O71" s="39">
        <v>3469.82</v>
      </c>
    </row>
    <row r="72" spans="1:16" x14ac:dyDescent="0.25">
      <c r="A72" s="11"/>
      <c r="B72" s="11" t="s">
        <v>74</v>
      </c>
      <c r="C72" s="11"/>
      <c r="D72" s="11"/>
      <c r="E72" s="26">
        <v>0</v>
      </c>
      <c r="F72" s="26">
        <v>0</v>
      </c>
      <c r="G72" s="26">
        <v>0</v>
      </c>
      <c r="H72" s="26">
        <v>3574.4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7">
        <v>0</v>
      </c>
      <c r="O72" s="39">
        <v>0</v>
      </c>
    </row>
    <row r="73" spans="1:16" x14ac:dyDescent="0.25">
      <c r="A73" s="11"/>
      <c r="B73" s="25" t="s">
        <v>75</v>
      </c>
      <c r="C73" s="25"/>
      <c r="D73" s="25"/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6664.6</v>
      </c>
      <c r="M73" s="26">
        <v>2018.45</v>
      </c>
      <c r="N73" s="27">
        <v>3000</v>
      </c>
      <c r="O73" s="39">
        <v>3759.88</v>
      </c>
    </row>
    <row r="74" spans="1:16" x14ac:dyDescent="0.25">
      <c r="A74" s="11"/>
      <c r="B74" s="11" t="s">
        <v>76</v>
      </c>
      <c r="C74" s="11"/>
      <c r="D74" s="11"/>
      <c r="E74" s="26">
        <v>14558.48</v>
      </c>
      <c r="F74" s="26">
        <v>29603.66</v>
      </c>
      <c r="G74" s="26">
        <v>19045.97</v>
      </c>
      <c r="H74" s="26">
        <v>25618.25</v>
      </c>
      <c r="I74" s="26">
        <v>55033.61</v>
      </c>
      <c r="J74" s="26">
        <v>48662.2</v>
      </c>
      <c r="K74" s="26">
        <v>33094.94</v>
      </c>
      <c r="L74" s="26">
        <v>19822.89</v>
      </c>
      <c r="M74" s="26">
        <v>14414.6</v>
      </c>
      <c r="N74" s="27">
        <v>47700</v>
      </c>
      <c r="O74" s="39">
        <v>24516.59</v>
      </c>
    </row>
    <row r="75" spans="1:16" x14ac:dyDescent="0.25">
      <c r="A75" s="11"/>
      <c r="B75" s="25" t="s">
        <v>77</v>
      </c>
      <c r="C75" s="25"/>
      <c r="D75" s="25"/>
      <c r="E75" s="26">
        <v>11687.91</v>
      </c>
      <c r="F75" s="26">
        <v>12896.51</v>
      </c>
      <c r="G75" s="26">
        <v>13667.59</v>
      </c>
      <c r="H75" s="26">
        <v>25482.06</v>
      </c>
      <c r="I75" s="26">
        <v>23960.77</v>
      </c>
      <c r="J75" s="26">
        <v>29794.93</v>
      </c>
      <c r="K75" s="26">
        <v>28026</v>
      </c>
      <c r="L75" s="26">
        <v>32282.55</v>
      </c>
      <c r="M75" s="26">
        <v>36947.68</v>
      </c>
      <c r="N75" s="27">
        <v>37500</v>
      </c>
      <c r="O75" s="39">
        <v>39216.85</v>
      </c>
    </row>
    <row r="76" spans="1:16" x14ac:dyDescent="0.25">
      <c r="A76" s="11"/>
      <c r="B76" s="11" t="s">
        <v>78</v>
      </c>
      <c r="C76" s="11"/>
      <c r="D76" s="11"/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3491.87</v>
      </c>
      <c r="N76" s="27">
        <v>8000</v>
      </c>
      <c r="O76" s="39">
        <v>6721.27</v>
      </c>
    </row>
    <row r="77" spans="1:16" x14ac:dyDescent="0.25">
      <c r="A77" s="11"/>
      <c r="B77" s="11" t="s">
        <v>79</v>
      </c>
      <c r="C77" s="11"/>
      <c r="D77" s="11"/>
      <c r="E77" s="26">
        <v>69362.34</v>
      </c>
      <c r="F77" s="26">
        <v>77450.399999999994</v>
      </c>
      <c r="G77" s="26">
        <v>99635.199999999997</v>
      </c>
      <c r="H77" s="26">
        <v>141194.29999999999</v>
      </c>
      <c r="I77" s="26">
        <v>135170.6</v>
      </c>
      <c r="J77" s="26">
        <v>142483.4</v>
      </c>
      <c r="K77" s="26">
        <v>142185.4</v>
      </c>
      <c r="L77" s="26">
        <v>178963.28</v>
      </c>
      <c r="M77" s="26">
        <v>172747</v>
      </c>
      <c r="N77" s="27">
        <v>176614</v>
      </c>
      <c r="O77" s="39">
        <v>184287</v>
      </c>
    </row>
    <row r="78" spans="1:16" x14ac:dyDescent="0.25">
      <c r="A78" s="11"/>
      <c r="B78" s="11" t="s">
        <v>80</v>
      </c>
      <c r="C78" s="11"/>
      <c r="D78" s="11"/>
      <c r="E78" s="26">
        <v>-1664.06</v>
      </c>
      <c r="F78" s="26">
        <v>0</v>
      </c>
      <c r="G78" s="26">
        <v>6768.38</v>
      </c>
      <c r="H78" s="26">
        <v>0</v>
      </c>
      <c r="I78" s="26">
        <v>15843.27</v>
      </c>
      <c r="J78" s="26">
        <v>14126.96</v>
      </c>
      <c r="K78" s="26">
        <v>10810.15</v>
      </c>
      <c r="L78" s="26">
        <v>2665.4</v>
      </c>
      <c r="M78" s="26">
        <v>3604.61</v>
      </c>
      <c r="N78" s="27">
        <v>0</v>
      </c>
      <c r="O78" s="39">
        <v>6106.74</v>
      </c>
    </row>
    <row r="79" spans="1:16" x14ac:dyDescent="0.25">
      <c r="A79" s="11"/>
      <c r="B79" s="11" t="s">
        <v>81</v>
      </c>
      <c r="C79" s="11"/>
      <c r="D79" s="11"/>
      <c r="E79" s="26">
        <v>0</v>
      </c>
      <c r="F79" s="26">
        <v>0</v>
      </c>
      <c r="G79" s="26">
        <v>0</v>
      </c>
      <c r="H79" s="26">
        <v>-2928.87</v>
      </c>
      <c r="I79" s="26">
        <v>-571.87</v>
      </c>
      <c r="J79" s="26">
        <v>-12640.23</v>
      </c>
      <c r="K79" s="26">
        <v>-2425.87</v>
      </c>
      <c r="L79" s="26">
        <v>36385.75</v>
      </c>
      <c r="M79" s="26">
        <v>-83361.89</v>
      </c>
      <c r="N79" s="27">
        <v>-3000</v>
      </c>
      <c r="O79" s="39">
        <v>-34620.620000000003</v>
      </c>
      <c r="P79" t="s">
        <v>97</v>
      </c>
    </row>
    <row r="80" spans="1:16" ht="16.5" thickBot="1" x14ac:dyDescent="0.3">
      <c r="A80" s="11"/>
      <c r="B80" s="11"/>
      <c r="C80" s="20" t="s">
        <v>82</v>
      </c>
      <c r="D80" s="11"/>
      <c r="E80" s="29">
        <f>SUM(E60:E79)</f>
        <v>450344.44</v>
      </c>
      <c r="F80" s="29">
        <f t="shared" ref="F80:N80" si="1">SUM(F60:F79)</f>
        <v>505396.22</v>
      </c>
      <c r="G80" s="29">
        <f t="shared" si="1"/>
        <v>525807.29</v>
      </c>
      <c r="H80" s="29">
        <f t="shared" si="1"/>
        <v>551128.23999999987</v>
      </c>
      <c r="I80" s="29">
        <f t="shared" si="1"/>
        <v>699245.81</v>
      </c>
      <c r="J80" s="29">
        <f t="shared" si="1"/>
        <v>649510.07000000007</v>
      </c>
      <c r="K80" s="29">
        <f t="shared" si="1"/>
        <v>745570.14</v>
      </c>
      <c r="L80" s="29">
        <f t="shared" si="1"/>
        <v>761247.4</v>
      </c>
      <c r="M80" s="29">
        <f t="shared" si="1"/>
        <v>618218.21000000008</v>
      </c>
      <c r="N80" s="30">
        <f t="shared" si="1"/>
        <v>750684</v>
      </c>
      <c r="O80" s="40">
        <v>1011599.05</v>
      </c>
    </row>
    <row r="81" spans="1:15" ht="15.75" thickTop="1" x14ac:dyDescent="0.25">
      <c r="A81" s="11"/>
      <c r="B81" s="11"/>
      <c r="C81" s="11"/>
      <c r="D81" s="11"/>
      <c r="E81" s="31"/>
      <c r="F81" s="31"/>
      <c r="G81" s="31"/>
      <c r="H81" s="31"/>
      <c r="I81" s="31"/>
      <c r="J81" s="31"/>
      <c r="K81" s="31"/>
      <c r="L81" s="31"/>
      <c r="M81" s="31"/>
      <c r="N81" s="32"/>
    </row>
    <row r="82" spans="1:15" ht="16.5" thickBot="1" x14ac:dyDescent="0.3">
      <c r="A82" s="11"/>
      <c r="B82" s="11"/>
      <c r="C82" s="11"/>
      <c r="D82" s="20" t="s">
        <v>83</v>
      </c>
      <c r="E82" s="29">
        <f t="shared" ref="E82:N82" si="2">E80+E57+E52+E36+E34</f>
        <v>876433.83000000007</v>
      </c>
      <c r="F82" s="29">
        <f t="shared" si="2"/>
        <v>894494.92999999993</v>
      </c>
      <c r="G82" s="29">
        <f t="shared" si="2"/>
        <v>928740.19000000006</v>
      </c>
      <c r="H82" s="29">
        <f t="shared" si="2"/>
        <v>969586.05999999982</v>
      </c>
      <c r="I82" s="29">
        <f t="shared" si="2"/>
        <v>1146296.76</v>
      </c>
      <c r="J82" s="29">
        <f t="shared" si="2"/>
        <v>1067620.99</v>
      </c>
      <c r="K82" s="29">
        <f t="shared" si="2"/>
        <v>1154948.1599999999</v>
      </c>
      <c r="L82" s="29">
        <f t="shared" si="2"/>
        <v>1225429.94</v>
      </c>
      <c r="M82" s="29">
        <f t="shared" si="2"/>
        <v>1029989.8300000001</v>
      </c>
      <c r="N82" s="30">
        <f t="shared" si="2"/>
        <v>1247014</v>
      </c>
      <c r="O82" s="40">
        <v>1474473.13</v>
      </c>
    </row>
    <row r="83" spans="1:15" ht="15.75" thickTop="1" x14ac:dyDescent="0.25">
      <c r="A83" s="11"/>
      <c r="B83" s="11"/>
      <c r="C83" s="11"/>
      <c r="D83" s="11"/>
      <c r="E83" s="31"/>
      <c r="F83" s="26"/>
      <c r="G83" s="26"/>
      <c r="H83" s="26"/>
      <c r="I83" s="26"/>
      <c r="J83" s="26"/>
      <c r="K83" s="26"/>
      <c r="L83" s="26"/>
      <c r="M83" s="26"/>
      <c r="N83" s="27"/>
    </row>
    <row r="84" spans="1:15" ht="16.5" thickBot="1" x14ac:dyDescent="0.3">
      <c r="A84" s="11"/>
      <c r="B84" s="11"/>
      <c r="C84" s="11"/>
      <c r="D84" s="20" t="s">
        <v>84</v>
      </c>
      <c r="E84" s="36">
        <f t="shared" ref="E84:N84" si="3">E27-E82</f>
        <v>-42618.400000000023</v>
      </c>
      <c r="F84" s="36">
        <f t="shared" si="3"/>
        <v>-16032.099999999977</v>
      </c>
      <c r="G84" s="36">
        <f t="shared" si="3"/>
        <v>327130.04999999993</v>
      </c>
      <c r="H84" s="36">
        <f t="shared" si="3"/>
        <v>225194.55000000028</v>
      </c>
      <c r="I84" s="36">
        <f t="shared" si="3"/>
        <v>12026.979999999981</v>
      </c>
      <c r="J84" s="36">
        <f t="shared" si="3"/>
        <v>113996.92999999993</v>
      </c>
      <c r="K84" s="36">
        <f t="shared" si="3"/>
        <v>-31656.649999999907</v>
      </c>
      <c r="L84" s="36">
        <f t="shared" si="3"/>
        <v>-180595.55999999994</v>
      </c>
      <c r="M84" s="36">
        <f t="shared" si="3"/>
        <v>31174.639999999898</v>
      </c>
      <c r="N84" s="37">
        <f t="shared" si="3"/>
        <v>736</v>
      </c>
      <c r="O84" s="41">
        <v>-354396.63</v>
      </c>
    </row>
    <row r="85" spans="1:15" ht="15.75" thickTop="1" x14ac:dyDescent="0.25"/>
  </sheetData>
  <phoneticPr fontId="0" type="noConversion"/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Mazelle Attiya</dc:creator>
  <cp:lastModifiedBy>Marla Lecin</cp:lastModifiedBy>
  <dcterms:created xsi:type="dcterms:W3CDTF">2011-02-25T17:11:17Z</dcterms:created>
  <dcterms:modified xsi:type="dcterms:W3CDTF">2019-12-31T22:21:02Z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